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45" windowHeight="4560"/>
  </bookViews>
  <sheets>
    <sheet name="Sheet1" sheetId="1" r:id="rId1"/>
  </sheets>
  <definedNames>
    <definedName name="_xlnm.Print_Area" localSheetId="0">Sheet1!$A$1:$Q$31</definedName>
  </definedNames>
  <calcPr calcId="125725"/>
</workbook>
</file>

<file path=xl/calcChain.xml><?xml version="1.0" encoding="utf-8"?>
<calcChain xmlns="http://schemas.openxmlformats.org/spreadsheetml/2006/main">
  <c r="N31" i="1"/>
  <c r="I31" l="1"/>
  <c r="H31"/>
  <c r="O31" l="1"/>
  <c r="K31"/>
  <c r="L31"/>
  <c r="D31" l="1"/>
  <c r="C31"/>
  <c r="Q14"/>
  <c r="J14"/>
  <c r="M14" s="1"/>
  <c r="P31"/>
  <c r="F28"/>
  <c r="F10"/>
  <c r="F22"/>
  <c r="F23"/>
  <c r="F21"/>
  <c r="F18"/>
  <c r="F13"/>
  <c r="G15"/>
  <c r="G25"/>
  <c r="F31" l="1"/>
  <c r="J30"/>
  <c r="M30" s="1"/>
  <c r="J29"/>
  <c r="M29" s="1"/>
  <c r="J12"/>
  <c r="M12" s="1"/>
  <c r="Q28"/>
  <c r="J28"/>
  <c r="M28" s="1"/>
  <c r="Q24"/>
  <c r="J24"/>
  <c r="M24" s="1"/>
  <c r="Q8"/>
  <c r="J8"/>
  <c r="M8" s="1"/>
  <c r="Q7" l="1"/>
  <c r="J16"/>
  <c r="M16" s="1"/>
  <c r="J10"/>
  <c r="M10" s="1"/>
  <c r="J6"/>
  <c r="M6" s="1"/>
  <c r="J5"/>
  <c r="M5" s="1"/>
  <c r="J4"/>
  <c r="M4" s="1"/>
  <c r="J20"/>
  <c r="M20" s="1"/>
  <c r="J19"/>
  <c r="M19" s="1"/>
  <c r="J22"/>
  <c r="M22" s="1"/>
  <c r="J26"/>
  <c r="M26" s="1"/>
  <c r="J25"/>
  <c r="M25" s="1"/>
  <c r="J23"/>
  <c r="M23" s="1"/>
  <c r="J21"/>
  <c r="M21" s="1"/>
  <c r="J17"/>
  <c r="M17" s="1"/>
  <c r="J15"/>
  <c r="M15" s="1"/>
  <c r="J18"/>
  <c r="M18" s="1"/>
  <c r="J13"/>
  <c r="M13" s="1"/>
  <c r="J11"/>
  <c r="M11" s="1"/>
  <c r="J9"/>
  <c r="M9" s="1"/>
  <c r="J27"/>
  <c r="M27" s="1"/>
  <c r="J7"/>
  <c r="M7" s="1"/>
  <c r="Q27"/>
  <c r="Q9"/>
  <c r="Q11"/>
  <c r="Q13"/>
  <c r="Q18"/>
  <c r="Q15"/>
  <c r="Q17"/>
  <c r="Q21"/>
  <c r="Q23"/>
  <c r="Q25"/>
  <c r="Q26"/>
  <c r="Q22"/>
  <c r="Q19"/>
  <c r="Q20"/>
  <c r="Q4"/>
  <c r="Q5"/>
  <c r="Q6"/>
  <c r="Q10"/>
  <c r="Q16"/>
  <c r="Q31"/>
  <c r="J31" l="1"/>
  <c r="G31" l="1"/>
  <c r="M31"/>
</calcChain>
</file>

<file path=xl/sharedStrings.xml><?xml version="1.0" encoding="utf-8"?>
<sst xmlns="http://schemas.openxmlformats.org/spreadsheetml/2006/main" count="80" uniqueCount="74">
  <si>
    <t>رديف</t>
  </si>
  <si>
    <t>شهر</t>
  </si>
  <si>
    <t>جمعيت شهري
(نفر)</t>
  </si>
  <si>
    <t>جمعيت تحت پوشش آب</t>
  </si>
  <si>
    <t>جمعيت تحت پوشش فاضلاب</t>
  </si>
  <si>
    <t>تعداد انشعابات(فقره)</t>
  </si>
  <si>
    <t>طول كل شبكه آب(KM)</t>
  </si>
  <si>
    <t>طول كل شبكه فاضلاب (KM)</t>
  </si>
  <si>
    <t>نفر</t>
  </si>
  <si>
    <t>درصد</t>
  </si>
  <si>
    <t>آب</t>
  </si>
  <si>
    <t>فاضلاب</t>
  </si>
  <si>
    <t>انشعاب</t>
  </si>
  <si>
    <t>طول شبكه توزيع</t>
  </si>
  <si>
    <t>انتقال</t>
  </si>
  <si>
    <t>كل</t>
  </si>
  <si>
    <t>سنتي</t>
  </si>
  <si>
    <t>مدرن</t>
  </si>
  <si>
    <t>كلكتور</t>
  </si>
  <si>
    <t>جمع</t>
  </si>
  <si>
    <t>بانه</t>
  </si>
  <si>
    <t>بيجار</t>
  </si>
  <si>
    <t>دهگلان</t>
  </si>
  <si>
    <t>ديواندره</t>
  </si>
  <si>
    <t>سرو آباد</t>
  </si>
  <si>
    <t>سريش آباد</t>
  </si>
  <si>
    <t>سقز</t>
  </si>
  <si>
    <t>سنندج</t>
  </si>
  <si>
    <t>قروه</t>
  </si>
  <si>
    <t>كامياران</t>
  </si>
  <si>
    <t>مريوان</t>
  </si>
  <si>
    <t>ياسوكند</t>
  </si>
  <si>
    <t>موچش</t>
  </si>
  <si>
    <t>دزج</t>
  </si>
  <si>
    <t>دلبران</t>
  </si>
  <si>
    <t>آرمرده</t>
  </si>
  <si>
    <t>بوئين</t>
  </si>
  <si>
    <t>كاني سور</t>
  </si>
  <si>
    <t>زرينه</t>
  </si>
  <si>
    <t>صاحب</t>
  </si>
  <si>
    <t>شويشه</t>
  </si>
  <si>
    <t>بلبان آباد</t>
  </si>
  <si>
    <t>كاني دينار</t>
  </si>
  <si>
    <t>بابارشاني</t>
  </si>
  <si>
    <t>25</t>
  </si>
  <si>
    <t>پیرتاج</t>
  </si>
  <si>
    <t>توپ آغاج</t>
  </si>
  <si>
    <t>0</t>
  </si>
  <si>
    <t>`</t>
  </si>
  <si>
    <t xml:space="preserve">اورامان 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</si>
  <si>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</si>
  <si>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</si>
  <si>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</si>
  <si>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</si>
  <si>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</si>
  <si>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</si>
  <si>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</si>
  <si>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</si>
  <si>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</si>
  <si>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</si>
  <si>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</si>
  <si>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</si>
  <si>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</si>
  <si>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</si>
  <si>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</si>
  <si>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</si>
  <si>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</si>
  <si>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</si>
  <si>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</si>
  <si>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</si>
  <si>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21</t>
  </si>
  <si>
    <t>22</t>
  </si>
  <si>
    <t>24</t>
  </si>
  <si>
    <t>شركت آب و فاضلاب شهري استان كردستان
جدول اطلاعات  مربوط  به  شبكه هاي آب  و  فاضلاب  تا  پايان شهریور ماه  1399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</si>
</sst>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1"/>
      <name val="B Titr"/>
      <charset val="178"/>
    </font>
    <font>
      <sz val="14"/>
      <color theme="1"/>
      <name val="B Titr"/>
      <charset val="178"/>
    </font>
    <font>
      <sz val="14"/>
      <color theme="1"/>
      <name val="Calibri"/>
      <family val="2"/>
      <charset val="178"/>
      <scheme val="minor"/>
    </font>
    <font>
      <b/>
      <sz val="16"/>
      <color theme="1"/>
      <name val="B Titr"/>
      <charset val="178"/>
    </font>
    <font>
      <b/>
      <sz val="16"/>
      <color theme="1"/>
      <name val="IranNastaliq"/>
      <family val="1"/>
    </font>
    <font>
      <sz val="16"/>
      <color theme="1"/>
      <name val="B Titr"/>
      <charset val="178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/>
    <xf numFmtId="49" fontId="2" fillId="2" borderId="24" xfId="1" applyNumberFormat="1" applyFont="1" applyFill="1" applyBorder="1" applyAlignment="1">
      <alignment horizontal="center" vertical="center"/>
    </xf>
    <xf numFmtId="49" fontId="2" fillId="2" borderId="12" xfId="1" applyNumberFormat="1" applyFont="1" applyFill="1" applyBorder="1" applyAlignment="1">
      <alignment horizontal="center" vertical="center"/>
    </xf>
    <xf numFmtId="49" fontId="2" fillId="2" borderId="41" xfId="1" applyNumberFormat="1" applyFont="1" applyFill="1" applyBorder="1" applyAlignment="1">
      <alignment horizontal="center" vertical="center"/>
    </xf>
    <xf numFmtId="49" fontId="2" fillId="2" borderId="11" xfId="1" applyNumberFormat="1" applyFont="1" applyFill="1" applyBorder="1" applyAlignment="1">
      <alignment horizontal="center" vertical="center"/>
    </xf>
    <xf numFmtId="49" fontId="2" fillId="2" borderId="33" xfId="1" applyNumberFormat="1" applyFont="1" applyFill="1" applyBorder="1" applyAlignment="1">
      <alignment horizontal="center" vertical="center" shrinkToFit="1"/>
    </xf>
    <xf numFmtId="49" fontId="2" fillId="2" borderId="18" xfId="1" applyNumberFormat="1" applyFont="1" applyFill="1" applyBorder="1" applyAlignment="1">
      <alignment horizontal="center" vertical="center"/>
    </xf>
    <xf numFmtId="49" fontId="2" fillId="2" borderId="33" xfId="1" applyNumberFormat="1" applyFont="1" applyFill="1" applyBorder="1" applyAlignment="1">
      <alignment horizontal="center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2" fillId="2" borderId="10" xfId="1" applyNumberFormat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>
      <alignment horizontal="center" vertical="center"/>
    </xf>
    <xf numFmtId="1" fontId="3" fillId="3" borderId="21" xfId="1" applyNumberFormat="1" applyFont="1" applyFill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49" fontId="3" fillId="2" borderId="15" xfId="1" applyNumberFormat="1" applyFont="1" applyFill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49" fontId="2" fillId="2" borderId="29" xfId="1" applyNumberFormat="1" applyFont="1" applyFill="1" applyBorder="1" applyAlignment="1">
      <alignment horizontal="center" vertical="center"/>
    </xf>
    <xf numFmtId="49" fontId="3" fillId="2" borderId="22" xfId="1" applyNumberFormat="1" applyFont="1" applyFill="1" applyBorder="1" applyAlignment="1">
      <alignment horizontal="center" vertical="center"/>
    </xf>
    <xf numFmtId="0" fontId="3" fillId="0" borderId="25" xfId="1" applyNumberFormat="1" applyFont="1" applyBorder="1" applyAlignment="1">
      <alignment horizontal="center" vertical="center"/>
    </xf>
    <xf numFmtId="1" fontId="3" fillId="0" borderId="2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49" fontId="3" fillId="2" borderId="23" xfId="1" applyNumberFormat="1" applyFont="1" applyFill="1" applyBorder="1" applyAlignment="1">
      <alignment horizontal="center" vertical="center"/>
    </xf>
    <xf numFmtId="0" fontId="3" fillId="0" borderId="26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49" fontId="3" fillId="2" borderId="16" xfId="1" applyNumberFormat="1" applyFont="1" applyFill="1" applyBorder="1" applyAlignment="1">
      <alignment horizontal="center" vertical="center"/>
    </xf>
    <xf numFmtId="0" fontId="4" fillId="0" borderId="0" xfId="0" applyFont="1"/>
    <xf numFmtId="2" fontId="3" fillId="0" borderId="44" xfId="1" applyNumberFormat="1" applyFont="1" applyBorder="1" applyAlignment="1">
      <alignment horizontal="center" vertical="center"/>
    </xf>
    <xf numFmtId="1" fontId="2" fillId="2" borderId="45" xfId="1" applyNumberFormat="1" applyFont="1" applyFill="1" applyBorder="1" applyAlignment="1">
      <alignment horizontal="center" vertical="center"/>
    </xf>
    <xf numFmtId="49" fontId="3" fillId="0" borderId="22" xfId="1" applyNumberFormat="1" applyFont="1" applyFill="1" applyBorder="1" applyAlignment="1">
      <alignment horizontal="center" vertical="center"/>
    </xf>
    <xf numFmtId="0" fontId="3" fillId="0" borderId="22" xfId="1" applyNumberFormat="1" applyFont="1" applyFill="1" applyBorder="1" applyAlignment="1">
      <alignment horizontal="center" vertical="center"/>
    </xf>
    <xf numFmtId="0" fontId="3" fillId="0" borderId="23" xfId="1" applyNumberFormat="1" applyFont="1" applyFill="1" applyBorder="1" applyAlignment="1">
      <alignment horizontal="center" vertical="center"/>
    </xf>
    <xf numFmtId="1" fontId="2" fillId="2" borderId="46" xfId="1" applyNumberFormat="1" applyFont="1" applyFill="1" applyBorder="1" applyAlignment="1">
      <alignment horizontal="center" vertical="center"/>
    </xf>
    <xf numFmtId="2" fontId="3" fillId="0" borderId="47" xfId="1" applyNumberFormat="1" applyFont="1" applyFill="1" applyBorder="1" applyAlignment="1">
      <alignment horizontal="center" vertical="center"/>
    </xf>
    <xf numFmtId="2" fontId="3" fillId="3" borderId="47" xfId="1" applyNumberFormat="1" applyFont="1" applyFill="1" applyBorder="1" applyAlignment="1">
      <alignment horizontal="center" vertical="center"/>
    </xf>
    <xf numFmtId="2" fontId="3" fillId="3" borderId="48" xfId="1" applyNumberFormat="1" applyFont="1" applyFill="1" applyBorder="1" applyAlignment="1">
      <alignment horizontal="center" vertical="center"/>
    </xf>
    <xf numFmtId="1" fontId="3" fillId="0" borderId="49" xfId="1" applyNumberFormat="1" applyFont="1" applyBorder="1" applyAlignment="1">
      <alignment horizontal="center" vertical="center"/>
    </xf>
    <xf numFmtId="2" fontId="3" fillId="0" borderId="48" xfId="1" applyNumberFormat="1" applyFont="1" applyFill="1" applyBorder="1" applyAlignment="1">
      <alignment horizontal="center" vertical="center"/>
    </xf>
    <xf numFmtId="1" fontId="2" fillId="2" borderId="50" xfId="1" applyNumberFormat="1" applyFont="1" applyFill="1" applyBorder="1" applyAlignment="1">
      <alignment horizontal="center" vertical="center"/>
    </xf>
    <xf numFmtId="1" fontId="2" fillId="2" borderId="51" xfId="1" applyNumberFormat="1" applyFont="1" applyFill="1" applyBorder="1" applyAlignment="1">
      <alignment horizontal="center" vertical="center"/>
    </xf>
    <xf numFmtId="2" fontId="3" fillId="0" borderId="52" xfId="1" applyNumberFormat="1" applyFont="1" applyBorder="1" applyAlignment="1">
      <alignment horizontal="center" vertical="center"/>
    </xf>
    <xf numFmtId="1" fontId="2" fillId="2" borderId="55" xfId="1" applyNumberFormat="1" applyFont="1" applyFill="1" applyBorder="1" applyAlignment="1">
      <alignment horizontal="center" vertical="center"/>
    </xf>
    <xf numFmtId="0" fontId="8" fillId="0" borderId="0" xfId="1" applyFont="1"/>
    <xf numFmtId="0" fontId="9" fillId="0" borderId="0" xfId="0" applyFont="1"/>
    <xf numFmtId="1" fontId="5" fillId="4" borderId="34" xfId="1" applyNumberFormat="1" applyFont="1" applyFill="1" applyBorder="1" applyAlignment="1">
      <alignment horizontal="center" vertical="center"/>
    </xf>
    <xf numFmtId="0" fontId="5" fillId="4" borderId="35" xfId="1" applyNumberFormat="1" applyFont="1" applyFill="1" applyBorder="1" applyAlignment="1">
      <alignment horizontal="center" vertical="center"/>
    </xf>
    <xf numFmtId="2" fontId="7" fillId="4" borderId="36" xfId="1" applyNumberFormat="1" applyFont="1" applyFill="1" applyBorder="1" applyAlignment="1">
      <alignment horizontal="center" vertical="center"/>
    </xf>
    <xf numFmtId="49" fontId="5" fillId="4" borderId="36" xfId="1" applyNumberFormat="1" applyFont="1" applyFill="1" applyBorder="1" applyAlignment="1">
      <alignment horizontal="center" vertical="center"/>
    </xf>
    <xf numFmtId="1" fontId="5" fillId="4" borderId="36" xfId="1" applyNumberFormat="1" applyFont="1" applyFill="1" applyBorder="1" applyAlignment="1">
      <alignment horizontal="center" vertical="center"/>
    </xf>
    <xf numFmtId="2" fontId="7" fillId="4" borderId="40" xfId="1" applyNumberFormat="1" applyFont="1" applyFill="1" applyBorder="1" applyAlignment="1">
      <alignment horizontal="center" vertical="center"/>
    </xf>
    <xf numFmtId="2" fontId="5" fillId="4" borderId="36" xfId="1" applyNumberFormat="1" applyFont="1" applyFill="1" applyBorder="1" applyAlignment="1">
      <alignment horizontal="center" vertical="center"/>
    </xf>
    <xf numFmtId="2" fontId="5" fillId="4" borderId="37" xfId="1" applyNumberFormat="1" applyFont="1" applyFill="1" applyBorder="1" applyAlignment="1">
      <alignment horizontal="center" vertical="center"/>
    </xf>
    <xf numFmtId="49" fontId="7" fillId="4" borderId="36" xfId="1" applyNumberFormat="1" applyFont="1" applyFill="1" applyBorder="1" applyAlignment="1">
      <alignment horizontal="center" vertical="center"/>
    </xf>
    <xf numFmtId="2" fontId="5" fillId="4" borderId="40" xfId="1" applyNumberFormat="1" applyFont="1" applyFill="1" applyBorder="1" applyAlignment="1">
      <alignment horizontal="center" vertical="center"/>
    </xf>
    <xf numFmtId="49" fontId="5" fillId="4" borderId="35" xfId="1" applyNumberFormat="1" applyFont="1" applyFill="1" applyBorder="1" applyAlignment="1">
      <alignment horizontal="center" vertical="center"/>
    </xf>
    <xf numFmtId="2" fontId="3" fillId="0" borderId="58" xfId="1" applyNumberFormat="1" applyFont="1" applyBorder="1" applyAlignment="1">
      <alignment horizontal="center" vertical="center"/>
    </xf>
    <xf numFmtId="1" fontId="3" fillId="0" borderId="29" xfId="1" applyNumberFormat="1" applyFont="1" applyBorder="1" applyAlignment="1">
      <alignment horizontal="center" vertical="center"/>
    </xf>
    <xf numFmtId="1" fontId="3" fillId="0" borderId="47" xfId="1" applyNumberFormat="1" applyFont="1" applyFill="1" applyBorder="1" applyAlignment="1">
      <alignment horizontal="center" vertical="center"/>
    </xf>
    <xf numFmtId="1" fontId="3" fillId="0" borderId="48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3" fillId="0" borderId="45" xfId="1" applyNumberFormat="1" applyFont="1" applyBorder="1" applyAlignment="1">
      <alignment horizontal="center" vertical="center"/>
    </xf>
    <xf numFmtId="0" fontId="3" fillId="0" borderId="45" xfId="1" applyNumberFormat="1" applyFont="1" applyBorder="1" applyAlignment="1">
      <alignment horizontal="center" vertical="center"/>
    </xf>
    <xf numFmtId="0" fontId="3" fillId="0" borderId="51" xfId="1" applyNumberFormat="1" applyFont="1" applyBorder="1" applyAlignment="1">
      <alignment horizontal="center" vertical="center"/>
    </xf>
    <xf numFmtId="1" fontId="3" fillId="0" borderId="61" xfId="1" applyNumberFormat="1" applyFont="1" applyBorder="1" applyAlignment="1">
      <alignment horizontal="center" vertical="center"/>
    </xf>
    <xf numFmtId="49" fontId="2" fillId="2" borderId="27" xfId="1" applyNumberFormat="1" applyFont="1" applyFill="1" applyBorder="1" applyAlignment="1">
      <alignment horizontal="center" vertical="center"/>
    </xf>
    <xf numFmtId="49" fontId="2" fillId="2" borderId="31" xfId="1" applyNumberFormat="1" applyFont="1" applyFill="1" applyBorder="1" applyAlignment="1">
      <alignment horizontal="center" vertical="center"/>
    </xf>
    <xf numFmtId="49" fontId="2" fillId="2" borderId="53" xfId="1" applyNumberFormat="1" applyFont="1" applyFill="1" applyBorder="1" applyAlignment="1">
      <alignment horizontal="center" vertical="center"/>
    </xf>
    <xf numFmtId="49" fontId="2" fillId="2" borderId="54" xfId="1" applyNumberFormat="1" applyFont="1" applyFill="1" applyBorder="1" applyAlignment="1">
      <alignment horizontal="center" vertical="center"/>
    </xf>
    <xf numFmtId="2" fontId="3" fillId="0" borderId="14" xfId="1" applyNumberFormat="1" applyFont="1" applyBorder="1" applyAlignment="1">
      <alignment horizontal="center" vertical="center"/>
    </xf>
    <xf numFmtId="2" fontId="3" fillId="0" borderId="19" xfId="1" applyNumberFormat="1" applyFont="1" applyBorder="1" applyAlignment="1">
      <alignment horizontal="center" vertical="center"/>
    </xf>
    <xf numFmtId="2" fontId="3" fillId="0" borderId="20" xfId="1" applyNumberFormat="1" applyFont="1" applyBorder="1" applyAlignment="1">
      <alignment horizontal="center" vertical="center"/>
    </xf>
    <xf numFmtId="2" fontId="3" fillId="0" borderId="59" xfId="1" applyNumberFormat="1" applyFont="1" applyBorder="1" applyAlignment="1">
      <alignment horizontal="center" vertical="center"/>
    </xf>
    <xf numFmtId="2" fontId="3" fillId="0" borderId="60" xfId="1" applyNumberFormat="1" applyFont="1" applyBorder="1" applyAlignment="1">
      <alignment horizontal="center" vertical="center"/>
    </xf>
    <xf numFmtId="1" fontId="5" fillId="4" borderId="7" xfId="1" applyNumberFormat="1" applyFont="1" applyFill="1" applyBorder="1" applyAlignment="1">
      <alignment horizontal="center" vertical="center"/>
    </xf>
    <xf numFmtId="0" fontId="2" fillId="2" borderId="29" xfId="1" applyNumberFormat="1" applyFont="1" applyFill="1" applyBorder="1" applyAlignment="1">
      <alignment horizontal="center" vertical="center"/>
    </xf>
    <xf numFmtId="0" fontId="2" fillId="2" borderId="30" xfId="1" applyNumberFormat="1" applyFont="1" applyFill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/>
    </xf>
    <xf numFmtId="49" fontId="5" fillId="4" borderId="38" xfId="1" applyNumberFormat="1" applyFont="1" applyFill="1" applyBorder="1" applyAlignment="1">
      <alignment horizontal="center" vertical="center"/>
    </xf>
    <xf numFmtId="49" fontId="5" fillId="4" borderId="39" xfId="1" applyNumberFormat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49" fontId="2" fillId="2" borderId="42" xfId="1" applyNumberFormat="1" applyFont="1" applyFill="1" applyBorder="1" applyAlignment="1">
      <alignment horizontal="center" vertical="center"/>
    </xf>
    <xf numFmtId="49" fontId="2" fillId="2" borderId="57" xfId="1" applyNumberFormat="1" applyFont="1" applyFill="1" applyBorder="1" applyAlignment="1">
      <alignment horizontal="center" vertical="center"/>
    </xf>
    <xf numFmtId="49" fontId="2" fillId="2" borderId="56" xfId="1" applyNumberFormat="1" applyFont="1" applyFill="1" applyBorder="1" applyAlignment="1">
      <alignment horizontal="center" vertical="center"/>
    </xf>
    <xf numFmtId="49" fontId="2" fillId="2" borderId="57" xfId="1" applyNumberFormat="1" applyFont="1" applyFill="1" applyBorder="1" applyAlignment="1">
      <alignment horizontal="center" vertical="center" wrapText="1"/>
    </xf>
    <xf numFmtId="49" fontId="2" fillId="2" borderId="43" xfId="1" applyNumberFormat="1" applyFont="1" applyFill="1" applyBorder="1" applyAlignment="1">
      <alignment horizontal="center" vertical="center"/>
    </xf>
    <xf numFmtId="49" fontId="2" fillId="2" borderId="13" xfId="1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Alignment="1">
      <alignment horizontal="center" vertical="center"/>
    </xf>
    <xf numFmtId="49" fontId="2" fillId="2" borderId="28" xfId="1" applyNumberFormat="1" applyFont="1" applyFill="1" applyBorder="1" applyAlignment="1">
      <alignment horizontal="center" vertical="center" wrapText="1"/>
    </xf>
    <xf numFmtId="49" fontId="2" fillId="2" borderId="3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rightToLeft="1" tabSelected="1" view="pageBreakPreview" topLeftCell="A19" zoomScale="70" zoomScaleNormal="100" zoomScaleSheetLayoutView="70" workbookViewId="0">
      <selection activeCell="O26" sqref="O26"/>
    </sheetView>
  </sheetViews>
  <sheetFormatPr defaultRowHeight="18.75"/>
  <cols>
    <col min="1" max="1" width="8" style="30" customWidth="1"/>
    <col min="2" max="17" width="15.5703125" style="30" customWidth="1"/>
  </cols>
  <sheetData>
    <row r="1" spans="1:21" ht="68.25" customHeight="1" thickBot="1">
      <c r="A1" s="82" t="s">
        <v>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1"/>
      <c r="S1" s="1"/>
      <c r="T1" s="1"/>
      <c r="U1" s="1"/>
    </row>
    <row r="2" spans="1:21" ht="35.1" customHeight="1" thickTop="1" thickBot="1">
      <c r="A2" s="70" t="s">
        <v>0</v>
      </c>
      <c r="B2" s="72" t="s">
        <v>1</v>
      </c>
      <c r="C2" s="94" t="s">
        <v>2</v>
      </c>
      <c r="D2" s="86" t="s">
        <v>3</v>
      </c>
      <c r="E2" s="87"/>
      <c r="F2" s="88" t="s">
        <v>4</v>
      </c>
      <c r="G2" s="89"/>
      <c r="H2" s="90" t="s">
        <v>5</v>
      </c>
      <c r="I2" s="89"/>
      <c r="J2" s="91" t="s">
        <v>6</v>
      </c>
      <c r="K2" s="92"/>
      <c r="L2" s="92"/>
      <c r="M2" s="93"/>
      <c r="N2" s="86" t="s">
        <v>7</v>
      </c>
      <c r="O2" s="92"/>
      <c r="P2" s="92"/>
      <c r="Q2" s="93"/>
      <c r="R2" s="1"/>
      <c r="S2" s="1"/>
      <c r="T2" s="1"/>
      <c r="U2" s="1"/>
    </row>
    <row r="3" spans="1:21" ht="35.1" customHeight="1" thickBot="1">
      <c r="A3" s="71"/>
      <c r="B3" s="73"/>
      <c r="C3" s="95"/>
      <c r="D3" s="2" t="s">
        <v>8</v>
      </c>
      <c r="E3" s="7" t="s">
        <v>9</v>
      </c>
      <c r="F3" s="7" t="s">
        <v>8</v>
      </c>
      <c r="G3" s="9" t="s">
        <v>9</v>
      </c>
      <c r="H3" s="9" t="s">
        <v>10</v>
      </c>
      <c r="I3" s="4" t="s">
        <v>11</v>
      </c>
      <c r="J3" s="4" t="s">
        <v>12</v>
      </c>
      <c r="K3" s="6" t="s">
        <v>13</v>
      </c>
      <c r="L3" s="7" t="s">
        <v>14</v>
      </c>
      <c r="M3" s="3" t="s">
        <v>15</v>
      </c>
      <c r="N3" s="5" t="s">
        <v>16</v>
      </c>
      <c r="O3" s="8" t="s">
        <v>17</v>
      </c>
      <c r="P3" s="9" t="s">
        <v>18</v>
      </c>
      <c r="Q3" s="3" t="s">
        <v>19</v>
      </c>
      <c r="R3" s="1"/>
      <c r="S3" s="1"/>
      <c r="T3" s="1"/>
      <c r="U3" s="1"/>
    </row>
    <row r="4" spans="1:21" ht="35.1" customHeight="1" thickTop="1">
      <c r="A4" s="17" t="s">
        <v>50</v>
      </c>
      <c r="B4" s="18" t="s">
        <v>35</v>
      </c>
      <c r="C4" s="19">
        <v>2305</v>
      </c>
      <c r="D4" s="20">
        <v>2281.9499999999998</v>
      </c>
      <c r="E4" s="33">
        <v>99</v>
      </c>
      <c r="F4" s="20">
        <v>62</v>
      </c>
      <c r="G4" s="37">
        <v>2</v>
      </c>
      <c r="H4" s="36">
        <v>414</v>
      </c>
      <c r="I4" s="32">
        <v>17</v>
      </c>
      <c r="J4" s="31">
        <f>H4*6/1000</f>
        <v>2.484</v>
      </c>
      <c r="K4" s="21">
        <v>5.4</v>
      </c>
      <c r="L4" s="22">
        <v>3.67</v>
      </c>
      <c r="M4" s="15">
        <f>SUM(J4:L4)</f>
        <v>11.554</v>
      </c>
      <c r="N4" s="75">
        <v>0</v>
      </c>
      <c r="O4" s="21">
        <v>5.3</v>
      </c>
      <c r="P4" s="23">
        <v>0.8</v>
      </c>
      <c r="Q4" s="15">
        <f>SUM(N4:P4)</f>
        <v>6.1</v>
      </c>
      <c r="R4" s="1"/>
      <c r="S4" s="1"/>
      <c r="T4" s="1"/>
      <c r="U4" s="1"/>
    </row>
    <row r="5" spans="1:21" ht="35.1" customHeight="1">
      <c r="A5" s="17" t="s">
        <v>51</v>
      </c>
      <c r="B5" s="18" t="s">
        <v>36</v>
      </c>
      <c r="C5" s="19">
        <v>1518</v>
      </c>
      <c r="D5" s="20">
        <v>1502.82</v>
      </c>
      <c r="E5" s="34">
        <v>99</v>
      </c>
      <c r="F5" s="20">
        <v>70</v>
      </c>
      <c r="G5" s="37">
        <v>4</v>
      </c>
      <c r="H5" s="36">
        <v>409</v>
      </c>
      <c r="I5" s="32">
        <v>21</v>
      </c>
      <c r="J5" s="31">
        <f>H5*6/1000</f>
        <v>2.4540000000000002</v>
      </c>
      <c r="K5" s="21">
        <v>8.44</v>
      </c>
      <c r="L5" s="22">
        <v>2.8</v>
      </c>
      <c r="M5" s="15">
        <f>SUM(J5:L5)</f>
        <v>13.693999999999999</v>
      </c>
      <c r="N5" s="75">
        <v>0</v>
      </c>
      <c r="O5" s="21">
        <v>6.2</v>
      </c>
      <c r="P5" s="23">
        <v>0</v>
      </c>
      <c r="Q5" s="15">
        <f>SUM(N5:P5)</f>
        <v>6.2</v>
      </c>
      <c r="R5" s="1"/>
      <c r="S5" s="1"/>
      <c r="T5" s="1"/>
      <c r="U5" s="1"/>
    </row>
    <row r="6" spans="1:21" ht="35.1" customHeight="1">
      <c r="A6" s="17" t="s">
        <v>52</v>
      </c>
      <c r="B6" s="18" t="s">
        <v>37</v>
      </c>
      <c r="C6" s="19">
        <v>1284</v>
      </c>
      <c r="D6" s="20">
        <v>1271.1600000000001</v>
      </c>
      <c r="E6" s="34">
        <v>99</v>
      </c>
      <c r="F6" s="20">
        <v>33</v>
      </c>
      <c r="G6" s="37">
        <v>2</v>
      </c>
      <c r="H6" s="36">
        <v>345</v>
      </c>
      <c r="I6" s="32">
        <v>13</v>
      </c>
      <c r="J6" s="31">
        <f>H6*6/1000</f>
        <v>2.0699999999999998</v>
      </c>
      <c r="K6" s="21">
        <v>6.95</v>
      </c>
      <c r="L6" s="22">
        <v>3.1</v>
      </c>
      <c r="M6" s="15">
        <f>SUM(J6:L6)</f>
        <v>12.12</v>
      </c>
      <c r="N6" s="75">
        <v>0</v>
      </c>
      <c r="O6" s="21">
        <v>5.4</v>
      </c>
      <c r="P6" s="23">
        <v>0</v>
      </c>
      <c r="Q6" s="15">
        <f>SUM(N6:P6)</f>
        <v>5.4</v>
      </c>
      <c r="R6" s="1"/>
      <c r="S6" s="1"/>
      <c r="T6" s="1"/>
      <c r="U6" s="1"/>
    </row>
    <row r="7" spans="1:21" ht="35.1" customHeight="1">
      <c r="A7" s="10" t="s">
        <v>53</v>
      </c>
      <c r="B7" s="15" t="s">
        <v>20</v>
      </c>
      <c r="C7" s="12">
        <v>135141</v>
      </c>
      <c r="D7" s="20">
        <v>133791</v>
      </c>
      <c r="E7" s="11">
        <v>99</v>
      </c>
      <c r="F7" s="20">
        <v>133791</v>
      </c>
      <c r="G7" s="39">
        <v>99</v>
      </c>
      <c r="H7" s="36">
        <v>31034</v>
      </c>
      <c r="I7" s="45">
        <v>30778</v>
      </c>
      <c r="J7" s="31">
        <f t="shared" ref="J7:J26" si="0">H7*6/1000</f>
        <v>186.20400000000001</v>
      </c>
      <c r="K7" s="13">
        <v>220.68</v>
      </c>
      <c r="L7" s="14">
        <v>30.79</v>
      </c>
      <c r="M7" s="15">
        <f t="shared" ref="M7:M31" si="1">SUM(J7:L7)</f>
        <v>437.67400000000004</v>
      </c>
      <c r="N7" s="74">
        <v>45.4</v>
      </c>
      <c r="O7" s="13">
        <v>207.37</v>
      </c>
      <c r="P7" s="16">
        <v>7.08</v>
      </c>
      <c r="Q7" s="15">
        <f t="shared" ref="Q7:Q31" si="2">SUM(N7:P7)</f>
        <v>259.85000000000002</v>
      </c>
      <c r="R7" s="1"/>
      <c r="S7" s="1"/>
      <c r="T7" s="1"/>
      <c r="U7" s="1"/>
    </row>
    <row r="8" spans="1:21" ht="35.1" customHeight="1">
      <c r="A8" s="17" t="s">
        <v>54</v>
      </c>
      <c r="B8" s="18" t="s">
        <v>41</v>
      </c>
      <c r="C8" s="19">
        <v>3193</v>
      </c>
      <c r="D8" s="20">
        <v>3193</v>
      </c>
      <c r="E8" s="34">
        <v>100</v>
      </c>
      <c r="F8" s="20">
        <v>0</v>
      </c>
      <c r="G8" s="37">
        <v>0</v>
      </c>
      <c r="H8" s="36">
        <v>1202</v>
      </c>
      <c r="I8" s="32">
        <v>0</v>
      </c>
      <c r="J8" s="31">
        <f>H8*6/1000</f>
        <v>7.2119999999999997</v>
      </c>
      <c r="K8" s="21">
        <v>9</v>
      </c>
      <c r="L8" s="22">
        <v>10</v>
      </c>
      <c r="M8" s="15">
        <f>SUM(J8:L8)</f>
        <v>26.212</v>
      </c>
      <c r="N8" s="75">
        <v>0</v>
      </c>
      <c r="O8" s="21">
        <v>2.88</v>
      </c>
      <c r="P8" s="67">
        <v>0</v>
      </c>
      <c r="Q8" s="15">
        <f>SUM(N8:P8)</f>
        <v>2.88</v>
      </c>
      <c r="R8" s="1"/>
      <c r="S8" s="1"/>
      <c r="T8" s="1"/>
      <c r="U8" s="1"/>
    </row>
    <row r="9" spans="1:21" ht="35.1" customHeight="1">
      <c r="A9" s="17" t="s">
        <v>53</v>
      </c>
      <c r="B9" s="18" t="s">
        <v>22</v>
      </c>
      <c r="C9" s="20">
        <v>28545</v>
      </c>
      <c r="D9" s="20">
        <v>28545</v>
      </c>
      <c r="E9" s="33">
        <v>100</v>
      </c>
      <c r="F9" s="12">
        <v>27549</v>
      </c>
      <c r="G9" s="37">
        <v>96.51</v>
      </c>
      <c r="H9" s="36">
        <v>8595</v>
      </c>
      <c r="I9" s="32">
        <v>8299</v>
      </c>
      <c r="J9" s="31">
        <f t="shared" si="0"/>
        <v>51.57</v>
      </c>
      <c r="K9" s="21">
        <v>71.39</v>
      </c>
      <c r="L9" s="22">
        <v>2</v>
      </c>
      <c r="M9" s="15">
        <f t="shared" si="1"/>
        <v>124.96000000000001</v>
      </c>
      <c r="N9" s="75">
        <v>14.32</v>
      </c>
      <c r="O9" s="21">
        <v>19.899999999999999</v>
      </c>
      <c r="P9" s="23">
        <v>11.59</v>
      </c>
      <c r="Q9" s="15">
        <f t="shared" si="2"/>
        <v>45.81</v>
      </c>
      <c r="R9" s="1"/>
      <c r="S9" s="1"/>
      <c r="T9" s="1"/>
      <c r="U9" s="1"/>
    </row>
    <row r="10" spans="1:21" ht="35.1" customHeight="1">
      <c r="A10" s="17" t="s">
        <v>55</v>
      </c>
      <c r="B10" s="18" t="s">
        <v>38</v>
      </c>
      <c r="C10" s="19">
        <v>2091</v>
      </c>
      <c r="D10" s="20">
        <v>2091</v>
      </c>
      <c r="E10" s="34">
        <v>100</v>
      </c>
      <c r="F10" s="12">
        <f>G10*C10/100</f>
        <v>1921.2107999999998</v>
      </c>
      <c r="G10" s="37">
        <v>91.88</v>
      </c>
      <c r="H10" s="36">
        <v>696</v>
      </c>
      <c r="I10" s="32">
        <v>644</v>
      </c>
      <c r="J10" s="31">
        <f>H10*6/1000</f>
        <v>4.1760000000000002</v>
      </c>
      <c r="K10" s="21">
        <v>11.127000000000001</v>
      </c>
      <c r="L10" s="22">
        <v>2</v>
      </c>
      <c r="M10" s="15">
        <f>SUM(J10:L10)</f>
        <v>17.303000000000001</v>
      </c>
      <c r="N10" s="75">
        <v>0.45500000000000002</v>
      </c>
      <c r="O10" s="21">
        <v>8.3450000000000006</v>
      </c>
      <c r="P10" s="67">
        <v>1.95</v>
      </c>
      <c r="Q10" s="15">
        <f>SUM(N10:P10)</f>
        <v>10.75</v>
      </c>
      <c r="R10" s="1"/>
      <c r="S10" s="1"/>
      <c r="T10" s="1"/>
      <c r="U10" s="1"/>
    </row>
    <row r="11" spans="1:21" ht="35.1" customHeight="1">
      <c r="A11" s="17" t="s">
        <v>56</v>
      </c>
      <c r="B11" s="18" t="s">
        <v>23</v>
      </c>
      <c r="C11" s="20">
        <v>41751</v>
      </c>
      <c r="D11" s="20">
        <v>41751</v>
      </c>
      <c r="E11" s="33">
        <v>100</v>
      </c>
      <c r="F11" s="12">
        <v>41437</v>
      </c>
      <c r="G11" s="37">
        <v>99.248120300751879</v>
      </c>
      <c r="H11" s="36">
        <v>11010</v>
      </c>
      <c r="I11" s="32">
        <v>10911</v>
      </c>
      <c r="J11" s="31">
        <f t="shared" si="0"/>
        <v>66.06</v>
      </c>
      <c r="K11" s="21">
        <v>89.99</v>
      </c>
      <c r="L11" s="22">
        <v>27</v>
      </c>
      <c r="M11" s="15">
        <f t="shared" si="1"/>
        <v>183.05</v>
      </c>
      <c r="N11" s="75">
        <v>1.1100000000000001</v>
      </c>
      <c r="O11" s="21">
        <v>90.238</v>
      </c>
      <c r="P11" s="23">
        <v>5.69</v>
      </c>
      <c r="Q11" s="15">
        <f t="shared" si="2"/>
        <v>97.037999999999997</v>
      </c>
      <c r="R11" s="1"/>
      <c r="S11" s="1"/>
      <c r="T11" s="1"/>
      <c r="U11" s="1"/>
    </row>
    <row r="12" spans="1:21" ht="35.1" customHeight="1">
      <c r="A12" s="17" t="s">
        <v>57</v>
      </c>
      <c r="B12" s="18" t="s">
        <v>49</v>
      </c>
      <c r="C12" s="19">
        <v>3176</v>
      </c>
      <c r="D12" s="20">
        <v>3176</v>
      </c>
      <c r="E12" s="34">
        <v>100</v>
      </c>
      <c r="F12" s="60">
        <v>27</v>
      </c>
      <c r="G12" s="37">
        <v>0</v>
      </c>
      <c r="H12" s="36">
        <v>1499</v>
      </c>
      <c r="I12" s="32">
        <v>23</v>
      </c>
      <c r="J12" s="31">
        <f>H12*6/1000</f>
        <v>8.9939999999999998</v>
      </c>
      <c r="K12" s="27">
        <v>19.600000000000001</v>
      </c>
      <c r="L12" s="64">
        <v>0</v>
      </c>
      <c r="M12" s="15">
        <f>SUM(J12:L12)</f>
        <v>28.594000000000001</v>
      </c>
      <c r="N12" s="77">
        <v>0</v>
      </c>
      <c r="O12" s="22">
        <v>0</v>
      </c>
      <c r="P12" s="66">
        <v>0</v>
      </c>
      <c r="Q12" s="15" t="s">
        <v>47</v>
      </c>
      <c r="R12" s="1"/>
      <c r="S12" s="1"/>
      <c r="T12" s="1"/>
      <c r="U12" s="1"/>
    </row>
    <row r="13" spans="1:21" ht="35.1" customHeight="1">
      <c r="A13" s="17" t="s">
        <v>58</v>
      </c>
      <c r="B13" s="18" t="s">
        <v>24</v>
      </c>
      <c r="C13" s="20">
        <v>5121</v>
      </c>
      <c r="D13" s="20">
        <v>5121</v>
      </c>
      <c r="E13" s="33">
        <v>100</v>
      </c>
      <c r="F13" s="12">
        <f t="shared" ref="F13:F23" si="3">G13*C13/100</f>
        <v>4982.7330000000002</v>
      </c>
      <c r="G13" s="37">
        <v>97.3</v>
      </c>
      <c r="H13" s="36">
        <v>2118</v>
      </c>
      <c r="I13" s="32">
        <v>1894</v>
      </c>
      <c r="J13" s="31">
        <f t="shared" si="0"/>
        <v>12.708</v>
      </c>
      <c r="K13" s="21">
        <v>23.57</v>
      </c>
      <c r="L13" s="22">
        <v>17.2</v>
      </c>
      <c r="M13" s="15">
        <f t="shared" si="1"/>
        <v>53.477999999999994</v>
      </c>
      <c r="N13" s="75">
        <v>1.2</v>
      </c>
      <c r="O13" s="21">
        <v>14.21</v>
      </c>
      <c r="P13" s="23">
        <v>1.4</v>
      </c>
      <c r="Q13" s="15">
        <f t="shared" si="2"/>
        <v>16.809999999999999</v>
      </c>
      <c r="R13" s="1"/>
      <c r="S13" s="1"/>
      <c r="T13" s="1"/>
      <c r="U13" s="1"/>
    </row>
    <row r="14" spans="1:21" ht="35.1" customHeight="1">
      <c r="A14" s="17" t="s">
        <v>59</v>
      </c>
      <c r="B14" s="18" t="s">
        <v>39</v>
      </c>
      <c r="C14" s="19">
        <v>3101</v>
      </c>
      <c r="D14" s="20">
        <v>3101</v>
      </c>
      <c r="E14" s="34">
        <v>100</v>
      </c>
      <c r="F14" s="12">
        <v>3063</v>
      </c>
      <c r="G14" s="37">
        <v>98.82</v>
      </c>
      <c r="H14" s="36">
        <v>668</v>
      </c>
      <c r="I14" s="32">
        <v>659</v>
      </c>
      <c r="J14" s="31">
        <f t="shared" ref="J14" si="4">H14*6/1000</f>
        <v>4.008</v>
      </c>
      <c r="K14" s="21">
        <v>15.8</v>
      </c>
      <c r="L14" s="22">
        <v>5</v>
      </c>
      <c r="M14" s="15">
        <f t="shared" ref="M14" si="5">SUM(J14:L14)</f>
        <v>24.808</v>
      </c>
      <c r="N14" s="75">
        <v>3.98</v>
      </c>
      <c r="O14" s="21">
        <v>7.22</v>
      </c>
      <c r="P14" s="23">
        <v>0</v>
      </c>
      <c r="Q14" s="15">
        <f t="shared" ref="Q14" si="6">SUM(N14:P14)</f>
        <v>11.2</v>
      </c>
      <c r="R14" s="1"/>
      <c r="S14" s="1"/>
      <c r="T14" s="1"/>
      <c r="U14" s="1"/>
    </row>
    <row r="15" spans="1:21" ht="35.1" customHeight="1">
      <c r="A15" s="17" t="s">
        <v>60</v>
      </c>
      <c r="B15" s="18" t="s">
        <v>26</v>
      </c>
      <c r="C15" s="20">
        <v>184140</v>
      </c>
      <c r="D15" s="20">
        <v>184140</v>
      </c>
      <c r="E15" s="33">
        <v>100</v>
      </c>
      <c r="F15" s="12">
        <v>183514</v>
      </c>
      <c r="G15" s="37">
        <f>I15/H15*100</f>
        <v>99.592734853017816</v>
      </c>
      <c r="H15" s="36">
        <v>51809</v>
      </c>
      <c r="I15" s="32">
        <v>51598</v>
      </c>
      <c r="J15" s="31">
        <f t="shared" si="0"/>
        <v>310.85399999999998</v>
      </c>
      <c r="K15" s="21">
        <v>355.86</v>
      </c>
      <c r="L15" s="22">
        <v>48.5</v>
      </c>
      <c r="M15" s="15">
        <f t="shared" si="1"/>
        <v>715.21399999999994</v>
      </c>
      <c r="N15" s="75">
        <v>178.04</v>
      </c>
      <c r="O15" s="21">
        <v>150.32</v>
      </c>
      <c r="P15" s="23">
        <v>8.5</v>
      </c>
      <c r="Q15" s="15">
        <f t="shared" si="2"/>
        <v>336.86</v>
      </c>
      <c r="R15" s="1"/>
      <c r="S15" s="1"/>
      <c r="T15" s="1"/>
      <c r="U15" s="1"/>
    </row>
    <row r="16" spans="1:21" ht="35.1" customHeight="1">
      <c r="A16" s="17" t="s">
        <v>61</v>
      </c>
      <c r="B16" s="18" t="s">
        <v>40</v>
      </c>
      <c r="C16" s="19">
        <v>1302</v>
      </c>
      <c r="D16" s="20">
        <v>1302</v>
      </c>
      <c r="E16" s="34">
        <v>100</v>
      </c>
      <c r="F16" s="12">
        <v>1260</v>
      </c>
      <c r="G16" s="37">
        <v>97.49</v>
      </c>
      <c r="H16" s="36">
        <v>502</v>
      </c>
      <c r="I16" s="32">
        <v>489</v>
      </c>
      <c r="J16" s="31">
        <f>H16*6/1000</f>
        <v>3.012</v>
      </c>
      <c r="K16" s="21">
        <v>10.084</v>
      </c>
      <c r="L16" s="22">
        <v>6.8</v>
      </c>
      <c r="M16" s="15">
        <f>SUM(J16:L16)</f>
        <v>19.896000000000001</v>
      </c>
      <c r="N16" s="75">
        <v>3.96</v>
      </c>
      <c r="O16" s="21">
        <v>1.208</v>
      </c>
      <c r="P16" s="23">
        <v>1.28</v>
      </c>
      <c r="Q16" s="15">
        <f>SUM(N16:P16)</f>
        <v>6.4480000000000004</v>
      </c>
      <c r="R16" s="1"/>
      <c r="S16" s="1"/>
      <c r="T16" s="1"/>
      <c r="U16" s="1"/>
    </row>
    <row r="17" spans="1:21" ht="35.1" customHeight="1">
      <c r="A17" s="17" t="s">
        <v>62</v>
      </c>
      <c r="B17" s="18" t="s">
        <v>27</v>
      </c>
      <c r="C17" s="20">
        <v>448384</v>
      </c>
      <c r="D17" s="20">
        <v>448384</v>
      </c>
      <c r="E17" s="33">
        <v>100</v>
      </c>
      <c r="F17" s="12">
        <v>442824</v>
      </c>
      <c r="G17" s="37">
        <v>98.76</v>
      </c>
      <c r="H17" s="36">
        <v>156805</v>
      </c>
      <c r="I17" s="36">
        <v>155937</v>
      </c>
      <c r="J17" s="31">
        <f t="shared" si="0"/>
        <v>940.83</v>
      </c>
      <c r="K17" s="21">
        <v>861.32299999999998</v>
      </c>
      <c r="L17" s="22">
        <v>60.87</v>
      </c>
      <c r="M17" s="15">
        <f t="shared" si="1"/>
        <v>1863.0229999999999</v>
      </c>
      <c r="N17" s="75">
        <v>272.91000000000003</v>
      </c>
      <c r="O17" s="21">
        <v>443.42</v>
      </c>
      <c r="P17" s="23">
        <v>48.731000000000002</v>
      </c>
      <c r="Q17" s="15">
        <f t="shared" si="2"/>
        <v>765.06100000000004</v>
      </c>
      <c r="R17" s="1"/>
      <c r="S17" s="1"/>
      <c r="T17" s="1"/>
      <c r="U17" s="1"/>
    </row>
    <row r="18" spans="1:21" ht="35.1" customHeight="1">
      <c r="A18" s="17" t="s">
        <v>63</v>
      </c>
      <c r="B18" s="18" t="s">
        <v>25</v>
      </c>
      <c r="C18" s="20">
        <v>7196</v>
      </c>
      <c r="D18" s="20">
        <v>7196</v>
      </c>
      <c r="E18" s="33">
        <v>100</v>
      </c>
      <c r="F18" s="12">
        <f>G18*C18/100</f>
        <v>6663.4960000000001</v>
      </c>
      <c r="G18" s="37">
        <v>92.6</v>
      </c>
      <c r="H18" s="36">
        <v>2697</v>
      </c>
      <c r="I18" s="32">
        <v>2486</v>
      </c>
      <c r="J18" s="31">
        <f>H18*6/1000</f>
        <v>16.181999999999999</v>
      </c>
      <c r="K18" s="21">
        <v>27.47</v>
      </c>
      <c r="L18" s="22">
        <v>9.3000000000000007</v>
      </c>
      <c r="M18" s="15">
        <f>SUM(J18:L18)</f>
        <v>52.951999999999998</v>
      </c>
      <c r="N18" s="75">
        <v>6.2</v>
      </c>
      <c r="O18" s="21">
        <v>21.38</v>
      </c>
      <c r="P18" s="23">
        <v>1.78</v>
      </c>
      <c r="Q18" s="15">
        <f>SUM(N18:P18)</f>
        <v>29.36</v>
      </c>
      <c r="R18" s="1"/>
      <c r="S18" s="1"/>
      <c r="T18" s="1"/>
      <c r="U18" s="1"/>
    </row>
    <row r="19" spans="1:21" ht="35.1" customHeight="1">
      <c r="A19" s="17" t="s">
        <v>64</v>
      </c>
      <c r="B19" s="18" t="s">
        <v>33</v>
      </c>
      <c r="C19" s="19">
        <v>2219</v>
      </c>
      <c r="D19" s="20">
        <v>2219</v>
      </c>
      <c r="E19" s="33">
        <v>100</v>
      </c>
      <c r="F19" s="20">
        <v>0</v>
      </c>
      <c r="G19" s="37">
        <v>0</v>
      </c>
      <c r="H19" s="36">
        <v>729</v>
      </c>
      <c r="I19" s="32">
        <v>0</v>
      </c>
      <c r="J19" s="31">
        <f>H19*6/1000</f>
        <v>4.3739999999999997</v>
      </c>
      <c r="K19" s="21">
        <v>18</v>
      </c>
      <c r="L19" s="22">
        <v>7.2</v>
      </c>
      <c r="M19" s="15">
        <f>SUM(J19:L19)</f>
        <v>29.573999999999998</v>
      </c>
      <c r="N19" s="75">
        <v>0</v>
      </c>
      <c r="O19" s="21">
        <v>1.1299999999999999</v>
      </c>
      <c r="P19" s="23">
        <v>0</v>
      </c>
      <c r="Q19" s="15">
        <f>SUM(N19:P19)</f>
        <v>1.1299999999999999</v>
      </c>
      <c r="R19" s="1"/>
      <c r="S19" s="1"/>
      <c r="T19" s="1"/>
      <c r="U19" s="1"/>
    </row>
    <row r="20" spans="1:21" ht="35.1" customHeight="1">
      <c r="A20" s="17" t="s">
        <v>65</v>
      </c>
      <c r="B20" s="18" t="s">
        <v>34</v>
      </c>
      <c r="C20" s="19">
        <v>6713</v>
      </c>
      <c r="D20" s="20">
        <v>6713</v>
      </c>
      <c r="E20" s="33">
        <v>100</v>
      </c>
      <c r="F20" s="20">
        <v>0</v>
      </c>
      <c r="G20" s="37">
        <v>0</v>
      </c>
      <c r="H20" s="36">
        <v>2113</v>
      </c>
      <c r="I20" s="32">
        <v>0</v>
      </c>
      <c r="J20" s="31">
        <f>H20*6/1000</f>
        <v>12.678000000000001</v>
      </c>
      <c r="K20" s="21">
        <v>27.88</v>
      </c>
      <c r="L20" s="22">
        <v>15.1</v>
      </c>
      <c r="M20" s="15">
        <f>SUM(J20:L20)</f>
        <v>55.658000000000001</v>
      </c>
      <c r="N20" s="75">
        <v>0</v>
      </c>
      <c r="O20" s="21">
        <v>1</v>
      </c>
      <c r="P20" s="23">
        <v>0</v>
      </c>
      <c r="Q20" s="15">
        <f>SUM(N20:P20)</f>
        <v>1</v>
      </c>
      <c r="R20" s="1"/>
      <c r="S20" s="1"/>
      <c r="T20" s="1"/>
      <c r="U20" s="1"/>
    </row>
    <row r="21" spans="1:21" ht="35.1" customHeight="1">
      <c r="A21" s="17" t="s">
        <v>66</v>
      </c>
      <c r="B21" s="18" t="s">
        <v>28</v>
      </c>
      <c r="C21" s="20">
        <v>83922</v>
      </c>
      <c r="D21" s="20">
        <v>83922</v>
      </c>
      <c r="E21" s="33">
        <v>100</v>
      </c>
      <c r="F21" s="12">
        <f t="shared" si="3"/>
        <v>76813.806599999996</v>
      </c>
      <c r="G21" s="37">
        <v>91.53</v>
      </c>
      <c r="H21" s="36">
        <v>28220</v>
      </c>
      <c r="I21" s="32">
        <v>26081</v>
      </c>
      <c r="J21" s="31">
        <f t="shared" si="0"/>
        <v>169.32</v>
      </c>
      <c r="K21" s="21">
        <v>177.49</v>
      </c>
      <c r="L21" s="22">
        <v>22</v>
      </c>
      <c r="M21" s="15">
        <f t="shared" si="1"/>
        <v>368.81</v>
      </c>
      <c r="N21" s="75">
        <v>3.32</v>
      </c>
      <c r="O21" s="21">
        <v>136.78</v>
      </c>
      <c r="P21" s="23">
        <v>8.5269999999999992</v>
      </c>
      <c r="Q21" s="15">
        <f t="shared" si="2"/>
        <v>148.62699999999998</v>
      </c>
      <c r="R21" s="1"/>
      <c r="S21" s="1"/>
      <c r="T21" s="1"/>
      <c r="U21" s="1"/>
    </row>
    <row r="22" spans="1:21" ht="35.1" customHeight="1">
      <c r="A22" s="17" t="s">
        <v>67</v>
      </c>
      <c r="B22" s="18" t="s">
        <v>32</v>
      </c>
      <c r="C22" s="19">
        <v>3370</v>
      </c>
      <c r="D22" s="20">
        <v>3370</v>
      </c>
      <c r="E22" s="33">
        <v>100</v>
      </c>
      <c r="F22" s="12">
        <f>G22*C22/100</f>
        <v>3362.5859999999998</v>
      </c>
      <c r="G22" s="37">
        <v>99.78</v>
      </c>
      <c r="H22" s="36">
        <v>1398</v>
      </c>
      <c r="I22" s="32">
        <v>1391</v>
      </c>
      <c r="J22" s="31">
        <f>H22*6/1000</f>
        <v>8.3879999999999999</v>
      </c>
      <c r="K22" s="21">
        <v>21.954999999999998</v>
      </c>
      <c r="L22" s="22">
        <v>3.8</v>
      </c>
      <c r="M22" s="15">
        <f>SUM(J22:L22)</f>
        <v>34.142999999999994</v>
      </c>
      <c r="N22" s="75">
        <v>1.79</v>
      </c>
      <c r="O22" s="21">
        <v>20.239999999999998</v>
      </c>
      <c r="P22" s="23">
        <v>1.97</v>
      </c>
      <c r="Q22" s="15">
        <f>SUM(N22:P22)</f>
        <v>23.999999999999996</v>
      </c>
      <c r="R22" s="1"/>
      <c r="S22" s="1"/>
      <c r="T22" s="1"/>
      <c r="U22" s="1"/>
    </row>
    <row r="23" spans="1:21" ht="35.1" customHeight="1">
      <c r="A23" s="17" t="s">
        <v>68</v>
      </c>
      <c r="B23" s="18" t="s">
        <v>29</v>
      </c>
      <c r="C23" s="20">
        <v>60564</v>
      </c>
      <c r="D23" s="20">
        <v>60564</v>
      </c>
      <c r="E23" s="33">
        <v>100</v>
      </c>
      <c r="F23" s="12">
        <f t="shared" si="3"/>
        <v>59231.592000000004</v>
      </c>
      <c r="G23" s="37">
        <v>97.8</v>
      </c>
      <c r="H23" s="36">
        <v>19446</v>
      </c>
      <c r="I23" s="32">
        <v>18738</v>
      </c>
      <c r="J23" s="31">
        <f t="shared" si="0"/>
        <v>116.676</v>
      </c>
      <c r="K23" s="21">
        <v>210.74</v>
      </c>
      <c r="L23" s="22">
        <v>19.25</v>
      </c>
      <c r="M23" s="15">
        <f t="shared" si="1"/>
        <v>346.666</v>
      </c>
      <c r="N23" s="75">
        <v>10</v>
      </c>
      <c r="O23" s="21">
        <v>115.36</v>
      </c>
      <c r="P23" s="23">
        <v>16.8</v>
      </c>
      <c r="Q23" s="15">
        <f t="shared" si="2"/>
        <v>142.16</v>
      </c>
      <c r="R23" s="1"/>
      <c r="S23" s="1"/>
      <c r="T23" s="1"/>
      <c r="U23" s="1"/>
    </row>
    <row r="24" spans="1:21" ht="35.1" customHeight="1">
      <c r="A24" s="17" t="s">
        <v>70</v>
      </c>
      <c r="B24" s="18" t="s">
        <v>42</v>
      </c>
      <c r="C24" s="19">
        <v>14304</v>
      </c>
      <c r="D24" s="19">
        <v>14304</v>
      </c>
      <c r="E24" s="34">
        <v>100</v>
      </c>
      <c r="F24" s="12">
        <v>13975</v>
      </c>
      <c r="G24" s="37">
        <v>97.7</v>
      </c>
      <c r="H24" s="36">
        <v>4595</v>
      </c>
      <c r="I24" s="32">
        <v>4446</v>
      </c>
      <c r="J24" s="31">
        <f>H24*6/1000</f>
        <v>27.57</v>
      </c>
      <c r="K24" s="21">
        <v>22.376000000000001</v>
      </c>
      <c r="L24" s="22">
        <v>10</v>
      </c>
      <c r="M24" s="15">
        <f>SUM(J24:L24)</f>
        <v>59.945999999999998</v>
      </c>
      <c r="N24" s="75">
        <v>9.0399999999999991</v>
      </c>
      <c r="O24" s="21">
        <v>16.91</v>
      </c>
      <c r="P24" s="67">
        <v>4.8</v>
      </c>
      <c r="Q24" s="15">
        <f>SUM(N24:P24)</f>
        <v>30.75</v>
      </c>
      <c r="R24" s="1"/>
      <c r="S24" s="1"/>
      <c r="T24" s="1"/>
      <c r="U24" s="1"/>
    </row>
    <row r="25" spans="1:21" ht="35.1" customHeight="1">
      <c r="A25" s="17" t="s">
        <v>71</v>
      </c>
      <c r="B25" s="18" t="s">
        <v>30</v>
      </c>
      <c r="C25" s="12">
        <v>163864</v>
      </c>
      <c r="D25" s="12">
        <v>163864</v>
      </c>
      <c r="E25" s="33">
        <v>100</v>
      </c>
      <c r="F25" s="12">
        <v>156130</v>
      </c>
      <c r="G25" s="38">
        <f>I25/H25*100</f>
        <v>99.864423193318004</v>
      </c>
      <c r="H25" s="36">
        <v>41305</v>
      </c>
      <c r="I25" s="32">
        <v>41249</v>
      </c>
      <c r="J25" s="31">
        <f t="shared" si="0"/>
        <v>247.83</v>
      </c>
      <c r="K25" s="21">
        <v>264.14999999999998</v>
      </c>
      <c r="L25" s="22">
        <v>45</v>
      </c>
      <c r="M25" s="15">
        <f t="shared" si="1"/>
        <v>556.98</v>
      </c>
      <c r="N25" s="75">
        <v>48.1</v>
      </c>
      <c r="O25" s="21">
        <v>105.86</v>
      </c>
      <c r="P25" s="23">
        <v>25.215</v>
      </c>
      <c r="Q25" s="15">
        <f t="shared" si="2"/>
        <v>179.17500000000001</v>
      </c>
      <c r="R25" s="1"/>
      <c r="S25" s="1"/>
      <c r="T25" s="1"/>
      <c r="U25" s="1"/>
    </row>
    <row r="26" spans="1:21" ht="35.1" customHeight="1">
      <c r="A26" s="17" t="s">
        <v>69</v>
      </c>
      <c r="B26" s="18" t="s">
        <v>31</v>
      </c>
      <c r="C26" s="19">
        <v>3490</v>
      </c>
      <c r="D26" s="20">
        <v>3490</v>
      </c>
      <c r="E26" s="33">
        <v>100</v>
      </c>
      <c r="F26" s="12">
        <v>3091</v>
      </c>
      <c r="G26" s="37">
        <v>89.24</v>
      </c>
      <c r="H26" s="36">
        <v>1599</v>
      </c>
      <c r="I26" s="32">
        <v>1372</v>
      </c>
      <c r="J26" s="31">
        <f t="shared" si="0"/>
        <v>9.5939999999999994</v>
      </c>
      <c r="K26" s="21">
        <v>22.29</v>
      </c>
      <c r="L26" s="22">
        <v>14</v>
      </c>
      <c r="M26" s="15">
        <f t="shared" si="1"/>
        <v>45.884</v>
      </c>
      <c r="N26" s="75">
        <v>0</v>
      </c>
      <c r="O26" s="21">
        <v>19.55</v>
      </c>
      <c r="P26" s="23">
        <v>0.83599999999999997</v>
      </c>
      <c r="Q26" s="15">
        <f t="shared" si="2"/>
        <v>20.385999999999999</v>
      </c>
      <c r="R26" s="1"/>
      <c r="S26" s="1"/>
      <c r="T26" s="1"/>
      <c r="U26" s="1"/>
    </row>
    <row r="27" spans="1:21" ht="35.1" customHeight="1">
      <c r="A27" s="17" t="s">
        <v>72</v>
      </c>
      <c r="B27" s="18" t="s">
        <v>21</v>
      </c>
      <c r="C27" s="20">
        <v>50973</v>
      </c>
      <c r="D27" s="20">
        <v>50973</v>
      </c>
      <c r="E27" s="33">
        <v>100</v>
      </c>
      <c r="F27" s="12">
        <v>48307</v>
      </c>
      <c r="G27" s="37">
        <v>94.77</v>
      </c>
      <c r="H27" s="36">
        <v>17914</v>
      </c>
      <c r="I27" s="32">
        <v>16969</v>
      </c>
      <c r="J27" s="31">
        <f>H27*6/1000</f>
        <v>107.48399999999999</v>
      </c>
      <c r="K27" s="21">
        <v>190.25</v>
      </c>
      <c r="L27" s="22">
        <v>35</v>
      </c>
      <c r="M27" s="15">
        <f>SUM(J27:L27)</f>
        <v>332.73399999999998</v>
      </c>
      <c r="N27" s="75">
        <v>1.23</v>
      </c>
      <c r="O27" s="21">
        <v>141.02000000000001</v>
      </c>
      <c r="P27" s="23">
        <v>9.16</v>
      </c>
      <c r="Q27" s="15">
        <f>SUM(N27:P27)</f>
        <v>151.41</v>
      </c>
      <c r="R27" s="1"/>
      <c r="S27" s="1"/>
      <c r="T27" s="1"/>
      <c r="U27" s="1"/>
    </row>
    <row r="28" spans="1:21" ht="35.1" customHeight="1">
      <c r="A28" s="24" t="s">
        <v>44</v>
      </c>
      <c r="B28" s="25" t="s">
        <v>43</v>
      </c>
      <c r="C28" s="26">
        <v>509</v>
      </c>
      <c r="D28" s="60">
        <v>509</v>
      </c>
      <c r="E28" s="35">
        <v>100</v>
      </c>
      <c r="F28" s="12">
        <f>G28*C28/100</f>
        <v>450.7704</v>
      </c>
      <c r="G28" s="41">
        <v>88.56</v>
      </c>
      <c r="H28" s="42">
        <v>239</v>
      </c>
      <c r="I28" s="43">
        <v>207</v>
      </c>
      <c r="J28" s="59">
        <f t="shared" ref="J28:J30" si="7">H28*6/1000</f>
        <v>1.4339999999999999</v>
      </c>
      <c r="K28" s="21">
        <v>6</v>
      </c>
      <c r="L28" s="28">
        <v>2.4</v>
      </c>
      <c r="M28" s="18">
        <f t="shared" ref="M28:M30" si="8">SUM(J28:L28)</f>
        <v>9.8339999999999996</v>
      </c>
      <c r="N28" s="76">
        <v>0</v>
      </c>
      <c r="O28" s="27">
        <v>6.47</v>
      </c>
      <c r="P28" s="68" t="s">
        <v>48</v>
      </c>
      <c r="Q28" s="18">
        <f>SUM(N28:P28)</f>
        <v>6.47</v>
      </c>
      <c r="R28" s="1"/>
      <c r="S28" s="1"/>
      <c r="T28" s="1"/>
      <c r="U28" s="1"/>
    </row>
    <row r="29" spans="1:21" ht="35.1" customHeight="1">
      <c r="A29" s="80">
        <v>26</v>
      </c>
      <c r="B29" s="18" t="s">
        <v>45</v>
      </c>
      <c r="C29" s="19">
        <v>1199</v>
      </c>
      <c r="D29" s="20">
        <v>1199</v>
      </c>
      <c r="E29" s="34">
        <v>100</v>
      </c>
      <c r="F29" s="20">
        <v>0</v>
      </c>
      <c r="G29" s="61">
        <v>0</v>
      </c>
      <c r="H29" s="36">
        <v>467</v>
      </c>
      <c r="I29" s="32">
        <v>2</v>
      </c>
      <c r="J29" s="31">
        <f t="shared" si="7"/>
        <v>2.802</v>
      </c>
      <c r="K29" s="63">
        <v>6</v>
      </c>
      <c r="L29" s="64">
        <v>0</v>
      </c>
      <c r="M29" s="15">
        <f t="shared" si="8"/>
        <v>8.8019999999999996</v>
      </c>
      <c r="N29" s="77">
        <v>0</v>
      </c>
      <c r="O29" s="22">
        <v>1.39</v>
      </c>
      <c r="P29" s="66">
        <v>0</v>
      </c>
      <c r="Q29" s="15" t="s">
        <v>47</v>
      </c>
      <c r="R29" s="1"/>
      <c r="S29" s="1"/>
      <c r="T29" s="1"/>
      <c r="U29" s="1"/>
    </row>
    <row r="30" spans="1:21" ht="35.1" customHeight="1" thickBot="1">
      <c r="A30" s="81">
        <v>27</v>
      </c>
      <c r="B30" s="25" t="s">
        <v>46</v>
      </c>
      <c r="C30" s="26">
        <v>1645</v>
      </c>
      <c r="D30" s="40">
        <v>1645</v>
      </c>
      <c r="E30" s="35">
        <v>100</v>
      </c>
      <c r="F30" s="40">
        <v>0</v>
      </c>
      <c r="G30" s="62">
        <v>0</v>
      </c>
      <c r="H30" s="42">
        <v>748</v>
      </c>
      <c r="I30" s="43">
        <v>27</v>
      </c>
      <c r="J30" s="44">
        <f t="shared" si="7"/>
        <v>4.4880000000000004</v>
      </c>
      <c r="K30" s="63">
        <v>8.0500000000000007</v>
      </c>
      <c r="L30" s="65">
        <v>0</v>
      </c>
      <c r="M30" s="29">
        <f t="shared" si="8"/>
        <v>12.538</v>
      </c>
      <c r="N30" s="77">
        <v>0</v>
      </c>
      <c r="O30" s="78">
        <v>1.67</v>
      </c>
      <c r="P30" s="69">
        <v>0</v>
      </c>
      <c r="Q30" s="29" t="s">
        <v>47</v>
      </c>
      <c r="R30" s="1"/>
      <c r="S30" s="1"/>
      <c r="T30" s="1"/>
      <c r="U30" s="1"/>
    </row>
    <row r="31" spans="1:21" s="47" customFormat="1" ht="45.75" customHeight="1" thickTop="1" thickBot="1">
      <c r="A31" s="84" t="s">
        <v>19</v>
      </c>
      <c r="B31" s="85"/>
      <c r="C31" s="79">
        <f>SUM(C4:C30)</f>
        <v>1261020</v>
      </c>
      <c r="D31" s="48">
        <f>SUM(D4:D30)</f>
        <v>1259618.93</v>
      </c>
      <c r="E31" s="49">
        <v>99.9</v>
      </c>
      <c r="F31" s="48">
        <f>SUM(F4:F30)</f>
        <v>1208559.1948000002</v>
      </c>
      <c r="G31" s="50">
        <f>F31/C31*100</f>
        <v>95.839811803143505</v>
      </c>
      <c r="H31" s="51">
        <f>SUM(H4:H30)</f>
        <v>388576</v>
      </c>
      <c r="I31" s="52">
        <f>SUM(I4:I30)</f>
        <v>374251</v>
      </c>
      <c r="J31" s="53">
        <f>SUM(J7:J30)</f>
        <v>2324.4480000000003</v>
      </c>
      <c r="K31" s="54">
        <f>SUM(K4:K30)</f>
        <v>2711.8650000000002</v>
      </c>
      <c r="L31" s="55">
        <f>SUM(L4:L30)</f>
        <v>402.78000000000003</v>
      </c>
      <c r="M31" s="56">
        <f t="shared" si="1"/>
        <v>5439.0929999999998</v>
      </c>
      <c r="N31" s="57">
        <f>SUM(N4:N30)</f>
        <v>601.05500000000006</v>
      </c>
      <c r="O31" s="54">
        <f>SUM(O4:O30)</f>
        <v>1550.771</v>
      </c>
      <c r="P31" s="54">
        <f>SUM(P7:P30)</f>
        <v>155.309</v>
      </c>
      <c r="Q31" s="58">
        <f t="shared" si="2"/>
        <v>2307.1350000000002</v>
      </c>
      <c r="R31" s="46"/>
      <c r="S31" s="46"/>
      <c r="T31" s="46"/>
      <c r="U31" s="46"/>
    </row>
    <row r="32" spans="1:21" ht="19.5" thickTop="1"/>
  </sheetData>
  <mergeCells count="8">
    <mergeCell ref="A1:Q1"/>
    <mergeCell ref="A31:B31"/>
    <mergeCell ref="D2:E2"/>
    <mergeCell ref="F2:G2"/>
    <mergeCell ref="H2:I2"/>
    <mergeCell ref="J2:M2"/>
    <mergeCell ref="N2:Q2"/>
    <mergeCell ref="C2:C3"/>
  </mergeCells>
  <printOptions horizontalCentered="1" verticalCentered="1"/>
  <pageMargins left="0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ABFASH-KD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A.Hossainpanahi</dc:creator>
  <cp:lastModifiedBy>5589134978</cp:lastModifiedBy>
  <cp:lastPrinted>2019-05-15T04:48:08Z</cp:lastPrinted>
  <dcterms:created xsi:type="dcterms:W3CDTF">2017-05-09T03:36:15Z</dcterms:created>
  <dcterms:modified xsi:type="dcterms:W3CDTF">2020-10-11T05:11:00Z</dcterms:modified>
</cp:coreProperties>
</file>